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josh.cobb\Desktop\"/>
    </mc:Choice>
  </mc:AlternateContent>
  <xr:revisionPtr revIDLastSave="0" documentId="8_{A45210BB-E2D7-4AE1-86AB-5E9596F140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nance calculator" sheetId="1" r:id="rId1"/>
  </sheets>
  <definedNames>
    <definedName name="_xlnm.Print_Area" localSheetId="0">'Finance calculator'!$A$1:$J$53,'Finance calculator'!$K$1:$R$40</definedName>
  </definedNames>
  <calcPr calcId="191029" concurrentManualCount="2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G18" i="1"/>
  <c r="G12" i="1"/>
  <c r="D14" i="1"/>
  <c r="M33" i="1"/>
  <c r="M13" i="1"/>
  <c r="M11" i="1"/>
  <c r="M8" i="1"/>
  <c r="M5" i="1"/>
  <c r="G20" i="1"/>
  <c r="G23" i="1"/>
  <c r="M23" i="1"/>
  <c r="M18" i="1"/>
  <c r="G27" i="1"/>
  <c r="M27" i="1"/>
  <c r="M20" i="1"/>
  <c r="G14" i="1"/>
</calcChain>
</file>

<file path=xl/sharedStrings.xml><?xml version="1.0" encoding="utf-8"?>
<sst xmlns="http://schemas.openxmlformats.org/spreadsheetml/2006/main" count="57" uniqueCount="53">
  <si>
    <t>Deposit to be paid</t>
  </si>
  <si>
    <t xml:space="preserve">Minimum deposit will be </t>
  </si>
  <si>
    <t>Total Interest payable</t>
  </si>
  <si>
    <t>Total amount payable</t>
  </si>
  <si>
    <t xml:space="preserve">Number of payments (excluding deposit) </t>
  </si>
  <si>
    <t>Monthly repayment</t>
  </si>
  <si>
    <t>APR%</t>
  </si>
  <si>
    <t>Please ensure there are sufficient funds in your account to allow payment to be taken on the chosen</t>
  </si>
  <si>
    <t xml:space="preserve"> date. The result of missed payment could lead suspension of Season Ticket until outstanding monies</t>
  </si>
  <si>
    <t>Prefered Payment Date Each Month:</t>
  </si>
  <si>
    <t>(1st, 11th or 21st)</t>
  </si>
  <si>
    <t>CUSTOMER COPY</t>
  </si>
  <si>
    <t>ACCOUNTS COPY</t>
  </si>
  <si>
    <t>FanID</t>
  </si>
  <si>
    <t>Fan ID</t>
  </si>
  <si>
    <t>Total purchase price</t>
  </si>
  <si>
    <t>No of payments</t>
  </si>
  <si>
    <t>Deposit</t>
  </si>
  <si>
    <t>Total Interest</t>
  </si>
  <si>
    <t>Monthly Amount</t>
  </si>
  <si>
    <t>Total Payable</t>
  </si>
  <si>
    <t>Payment Date</t>
  </si>
  <si>
    <t>I hereby agreed to the Direct Debit as detailed above:</t>
  </si>
  <si>
    <t>Direct Debit Guarantee</t>
  </si>
  <si>
    <t>The Direct Debit Guarantee</t>
  </si>
  <si>
    <t>(Signed by Bank Account Holder)</t>
  </si>
  <si>
    <t>Print Name</t>
  </si>
  <si>
    <t>and security of the Scheme is monitored and protected by your own Bank or Building Society.</t>
  </si>
  <si>
    <t>This Guarantee is offered by all Banks or Building Societies that take part in the Direct Debit Scheme. The efficiency</t>
  </si>
  <si>
    <t>days in advance of your account being debited or as otherwise agreed.</t>
  </si>
  <si>
    <t xml:space="preserve">If the amounts to be paid or the payment dates change Derby County Football Club Ltd will notify you 10 working </t>
  </si>
  <si>
    <t>full and immediate refund from your branch of the amount paid.</t>
  </si>
  <si>
    <t>If an error is made by Derby County Football Club Ltd or your Bank or Building Society, you are guaranteed a</t>
  </si>
  <si>
    <t>your letter to us.</t>
  </si>
  <si>
    <t>You can cancel a Direct Debit at any time by writing to your Bank or Building Society. Please also send a copy of</t>
  </si>
  <si>
    <t>Please note: Deposit and repayment figures are only estimates, and may vary slightly</t>
  </si>
  <si>
    <t>from the actual figures for the direct debit plan.</t>
  </si>
  <si>
    <r>
      <t>This will be the amount taken each month on your chosen date</t>
    </r>
    <r>
      <rPr>
        <sz val="9"/>
        <color theme="1"/>
        <rFont val="DIN-Regular"/>
      </rPr>
      <t xml:space="preserve"> (amount shown is approximate)</t>
    </r>
  </si>
  <si>
    <r>
      <t xml:space="preserve">There is a flat interest rate of 7% </t>
    </r>
    <r>
      <rPr>
        <sz val="9"/>
        <color theme="1"/>
        <rFont val="DIN-Regular"/>
      </rPr>
      <t>(amount shown is approximate)</t>
    </r>
  </si>
  <si>
    <t>Seller ID:</t>
  </si>
  <si>
    <t>Date:</t>
  </si>
  <si>
    <t>by telephone must be included in this figure.</t>
  </si>
  <si>
    <t>Total purchase price of all products*</t>
  </si>
  <si>
    <t>*Please note, any booking fees that may be incurred as part of purchasing online or</t>
  </si>
  <si>
    <t>Maximum repayments of 11</t>
  </si>
  <si>
    <t>Please note: Your deposit will be taken as a direct debit 10-15 days after purchase</t>
  </si>
  <si>
    <t>payment instalments</t>
  </si>
  <si>
    <t>Dates may differ slightly if a payment date falls on a weekend/bank holiday.</t>
  </si>
  <si>
    <t>Your deposit will be taken within 10-15 days from making your purchase. Please note your first instalment will take place on the next occurance of your prefered payment date - this could result in both your deposit and first instalment being paid in the same calendar month.</t>
  </si>
  <si>
    <t>are collected in full, and a £10 fee will apply per missed instalment.</t>
  </si>
  <si>
    <t>Please be aware this amount may differ by a few pence due to rounding of</t>
  </si>
  <si>
    <t>Season Ticket Flexible Finance Calculator</t>
  </si>
  <si>
    <t xml:space="preserve">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</si>
</sst>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(#,##0.00\);_-* &quot;-&quot;??_-;_-@_-"/>
    <numFmt numFmtId="165" formatCode="#"/>
    <numFmt numFmtId="166" formatCode="_-* &quot;£&quot;#,##0.00_-;\(&quot;£&quot;#,##0.00\);_-* &quot;-&quot;??_-;_-@_-"/>
    <numFmt numFmtId="167" formatCode="&quot;£&quot;#,##0.00"/>
  </numFmts>
  <fonts count="17">
    <font>
      <sz val="11"/>
      <color theme="1"/>
      <name val="Calibri"/>
      <family val="2"/>
      <scheme val="minor"/>
    </font>
    <font>
      <sz val="14"/>
      <color theme="1"/>
      <name val="DIN-Regular"/>
    </font>
    <font>
      <sz val="11"/>
      <color theme="1"/>
      <name val="DIN-Regular"/>
    </font>
    <font>
      <b/>
      <sz val="14"/>
      <color theme="1"/>
      <name val="DIN-Regular"/>
    </font>
    <font>
      <sz val="9"/>
      <color theme="1"/>
      <name val="DIN-Regular"/>
    </font>
    <font>
      <b/>
      <sz val="12"/>
      <color theme="1"/>
      <name val="DIN-Regular"/>
    </font>
    <font>
      <b/>
      <u/>
      <sz val="12"/>
      <color theme="1"/>
      <name val="DIN-Regular"/>
    </font>
    <font>
      <b/>
      <u/>
      <sz val="11"/>
      <color theme="1"/>
      <name val="DIN-Regular"/>
    </font>
    <font>
      <sz val="22"/>
      <color theme="1"/>
      <name val="DIN-Regular"/>
    </font>
    <font>
      <sz val="11"/>
      <color rgb="FFFF0000"/>
      <name val="DIN-Regular"/>
    </font>
    <font>
      <b/>
      <sz val="11"/>
      <color theme="1"/>
      <name val="DIN-Regular"/>
    </font>
    <font>
      <b/>
      <sz val="8.8000000000000007"/>
      <color theme="1"/>
      <name val="DIN-Regular"/>
    </font>
    <font>
      <sz val="8.8000000000000007"/>
      <color theme="1"/>
      <name val="DIN-Regular"/>
    </font>
    <font>
      <sz val="8.8000000000000007"/>
      <color theme="1"/>
      <name val="Times Roman"/>
    </font>
    <font>
      <sz val="11"/>
      <color theme="1"/>
      <name val="Times Roman"/>
    </font>
    <font>
      <sz val="8"/>
      <color theme="1"/>
      <name val="Times Roman"/>
    </font>
    <font>
      <sz val="12"/>
      <color theme="1"/>
      <name val="DIN-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D3D3D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16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vertical="center"/>
    </xf>
    <xf numFmtId="166" fontId="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167" fontId="2" fillId="2" borderId="0" xfId="0" applyNumberFormat="1" applyFont="1" applyFill="1" applyProtection="1">
      <protection hidden="1"/>
    </xf>
    <xf numFmtId="0" fontId="9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/>
    <xf numFmtId="10" fontId="2" fillId="2" borderId="2" xfId="0" applyNumberFormat="1" applyFont="1" applyFill="1" applyBorder="1" applyAlignment="1" applyProtection="1">
      <alignment horizontal="center" vertical="center"/>
    </xf>
    <xf numFmtId="0" fontId="10" fillId="2" borderId="0" xfId="0" applyFont="1" applyFill="1"/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/>
    <xf numFmtId="0" fontId="11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/>
    <xf numFmtId="14" fontId="1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right" vertical="center"/>
      <protection hidden="1"/>
    </xf>
    <xf numFmtId="10" fontId="1" fillId="2" borderId="2" xfId="0" applyNumberFormat="1" applyFont="1" applyFill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39</xdr:row>
      <xdr:rowOff>47625</xdr:rowOff>
    </xdr:from>
    <xdr:to>
      <xdr:col>3</xdr:col>
      <xdr:colOff>206188</xdr:colOff>
      <xdr:row>42</xdr:row>
      <xdr:rowOff>130548</xdr:rowOff>
    </xdr:to>
    <xdr:pic>
      <xdr:nvPicPr>
        <xdr:cNvPr id="2" name="imgDdLogo" descr="https://directdebit.wearederby.com/assets/dd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439150"/>
          <a:ext cx="18954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931709</xdr:colOff>
      <xdr:row>0</xdr:row>
      <xdr:rowOff>89648</xdr:rowOff>
    </xdr:from>
    <xdr:to>
      <xdr:col>9</xdr:col>
      <xdr:colOff>283881</xdr:colOff>
      <xdr:row>2</xdr:row>
      <xdr:rowOff>227106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0650" y="89648"/>
          <a:ext cx="786525" cy="55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zoomScale="85" zoomScaleNormal="85" zoomScalePageLayoutView="85" workbookViewId="0">
      <selection activeCell="G13" sqref="G13:H13"/>
    </sheetView>
  </sheetViews>
  <sheetFormatPr defaultColWidth="8.85546875" defaultRowHeight="14.25"/>
  <cols>
    <col min="1" max="1" width="5.28515625" style="7" customWidth="1"/>
    <col min="2" max="2" width="8.85546875" style="7"/>
    <col min="3" max="3" width="17" style="7" customWidth="1"/>
    <col min="4" max="4" width="11.5703125" style="7" bestFit="1" customWidth="1"/>
    <col min="5" max="5" width="13.140625" style="7" customWidth="1"/>
    <col min="6" max="6" width="11.140625" style="7" customWidth="1"/>
    <col min="7" max="8" width="12.42578125" style="7" customWidth="1"/>
    <col min="9" max="10" width="6.28515625" style="7" customWidth="1"/>
    <col min="11" max="11" width="0" style="7" hidden="1" customWidth="1"/>
    <col min="12" max="12" width="19" style="7" hidden="1" customWidth="1"/>
    <col min="13" max="13" width="15" style="9" hidden="1" customWidth="1"/>
    <col min="14" max="15" width="0" style="7" hidden="1" customWidth="1"/>
    <col min="16" max="19" width="9.140625" style="7" hidden="1" customWidth="1"/>
    <col min="20" max="16384" width="8.85546875" style="7"/>
  </cols>
  <sheetData>
    <row r="1" spans="1:13" ht="15.75">
      <c r="A1" s="6" t="s">
        <v>11</v>
      </c>
      <c r="K1" s="8" t="s">
        <v>12</v>
      </c>
    </row>
    <row r="2" spans="1:13" ht="15.75">
      <c r="A2" s="6"/>
      <c r="K2" s="8"/>
    </row>
    <row r="3" spans="1:13" ht="27.75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10"/>
    </row>
    <row r="5" spans="1:13" ht="24.75" customHeight="1">
      <c r="B5" s="1" t="s">
        <v>13</v>
      </c>
      <c r="C5" s="38">
        <v>2000000</v>
      </c>
      <c r="D5" s="39"/>
      <c r="L5" s="11" t="s">
        <v>14</v>
      </c>
      <c r="M5" s="12">
        <f>C5</f>
        <v>2000000</v>
      </c>
    </row>
    <row r="6" spans="1:13" ht="11.25" customHeight="1">
      <c r="L6" s="13"/>
    </row>
    <row r="7" spans="1:13" ht="5.25" hidden="1" customHeight="1">
      <c r="L7" s="13"/>
    </row>
    <row r="8" spans="1:13" s="3" customFormat="1" ht="19.5" customHeight="1">
      <c r="B8" s="1" t="s">
        <v>42</v>
      </c>
      <c r="G8" s="33">
        <v>388</v>
      </c>
      <c r="H8" s="34"/>
      <c r="L8" s="11" t="s">
        <v>15</v>
      </c>
      <c r="M8" s="14">
        <f>G8</f>
        <v>388</v>
      </c>
    </row>
    <row r="9" spans="1:13">
      <c r="B9" s="7" t="s">
        <v>43</v>
      </c>
      <c r="L9" s="13"/>
    </row>
    <row r="10" spans="1:13">
      <c r="B10" s="7" t="s">
        <v>41</v>
      </c>
      <c r="L10" s="13"/>
    </row>
    <row r="11" spans="1:13" s="3" customFormat="1" ht="28.5" customHeight="1">
      <c r="B11" s="2" t="s">
        <v>4</v>
      </c>
      <c r="G11" s="35">
        <v>9</v>
      </c>
      <c r="H11" s="36"/>
      <c r="L11" s="11" t="s">
        <v>16</v>
      </c>
      <c r="M11" s="15">
        <f>G11</f>
        <v>9</v>
      </c>
    </row>
    <row r="12" spans="1:13">
      <c r="B12" s="16" t="s">
        <v>44</v>
      </c>
      <c r="G12" s="43" t="str">
        <f>IF(G11&gt;11,"TOO MANY REPAYMENTS","")</f>
        <v/>
      </c>
      <c r="H12" s="43"/>
      <c r="L12" s="13"/>
    </row>
    <row r="13" spans="1:13" s="3" customFormat="1" ht="28.5" customHeight="1">
      <c r="B13" s="1" t="s">
        <v>0</v>
      </c>
      <c r="D13" s="1" t="s">
        <v>52</v>
      </c>
      <c r="E13" s="31">
        <f ca="1">TODAY() + 15</f>
        <v>43628</v>
      </c>
      <c r="G13" s="33">
        <v>200</v>
      </c>
      <c r="H13" s="34"/>
      <c r="L13" s="11" t="s">
        <v>17</v>
      </c>
      <c r="M13" s="14">
        <f>G13</f>
        <v>200</v>
      </c>
    </row>
    <row r="14" spans="1:13">
      <c r="B14" s="7" t="s">
        <v>1</v>
      </c>
      <c r="D14" s="17">
        <f>IF(G11&gt;0,G8/(G11+1),"")</f>
        <v>38.799999999999997</v>
      </c>
      <c r="G14" s="42" t="str">
        <f>IF(G13&lt;D14,"LARGER DEPOSIT NEEDED","")</f>
        <v/>
      </c>
      <c r="H14" s="42"/>
      <c r="L14" s="13"/>
    </row>
    <row r="15" spans="1:13">
      <c r="B15" s="7" t="s">
        <v>50</v>
      </c>
      <c r="D15" s="17"/>
      <c r="G15" s="18"/>
      <c r="H15" s="18"/>
      <c r="L15" s="13"/>
    </row>
    <row r="16" spans="1:13">
      <c r="B16" s="7" t="s">
        <v>46</v>
      </c>
      <c r="D16" s="17"/>
      <c r="G16" s="18"/>
      <c r="H16" s="18"/>
      <c r="L16" s="13"/>
    </row>
    <row r="17" spans="2:13">
      <c r="B17" s="7" t="s">
        <v>45</v>
      </c>
      <c r="D17" s="19"/>
      <c r="L17" s="13"/>
    </row>
    <row r="18" spans="2:13" s="3" customFormat="1" ht="23.25" customHeight="1">
      <c r="B18" s="1" t="s">
        <v>2</v>
      </c>
      <c r="G18" s="37">
        <f>IF(G11&gt;0,(G8-G13)*0.07,"")</f>
        <v>13.160000000000002</v>
      </c>
      <c r="H18" s="37"/>
      <c r="L18" s="11" t="s">
        <v>18</v>
      </c>
      <c r="M18" s="14">
        <f>G18</f>
        <v>13.160000000000002</v>
      </c>
    </row>
    <row r="19" spans="2:13" s="3" customFormat="1" ht="14.25" customHeight="1">
      <c r="B19" s="3" t="s">
        <v>38</v>
      </c>
      <c r="G19" s="5"/>
      <c r="H19" s="5"/>
      <c r="L19" s="13"/>
      <c r="M19" s="9"/>
    </row>
    <row r="20" spans="2:13" s="3" customFormat="1" ht="28.5" customHeight="1">
      <c r="B20" s="1" t="s">
        <v>5</v>
      </c>
      <c r="G20" s="37">
        <f>IF(G11&gt;0,(G8-G13+G18)/G11,"")</f>
        <v>22.351111111111109</v>
      </c>
      <c r="H20" s="37"/>
      <c r="L20" s="11" t="s">
        <v>19</v>
      </c>
      <c r="M20" s="14">
        <f>G20</f>
        <v>22.351111111111109</v>
      </c>
    </row>
    <row r="21" spans="2:13" s="3" customFormat="1" ht="18" customHeight="1">
      <c r="B21" s="3" t="s">
        <v>37</v>
      </c>
      <c r="G21" s="5"/>
      <c r="H21" s="5"/>
      <c r="L21" s="13"/>
      <c r="M21" s="9"/>
    </row>
    <row r="22" spans="2:13" s="3" customFormat="1" ht="18" customHeight="1">
      <c r="B22" s="3" t="s">
        <v>47</v>
      </c>
      <c r="G22" s="5"/>
      <c r="H22" s="5"/>
      <c r="L22" s="13"/>
      <c r="M22" s="9"/>
    </row>
    <row r="23" spans="2:13" s="3" customFormat="1" ht="28.5" customHeight="1">
      <c r="B23" s="1" t="s">
        <v>3</v>
      </c>
      <c r="G23" s="37">
        <f>IF(G11&gt;0,(G20*G11)+G13,G8)</f>
        <v>401.15999999999997</v>
      </c>
      <c r="H23" s="37"/>
      <c r="L23" s="11" t="s">
        <v>20</v>
      </c>
      <c r="M23" s="14">
        <f>G23</f>
        <v>401.15999999999997</v>
      </c>
    </row>
    <row r="24" spans="2:13" s="3" customFormat="1" ht="12.75" customHeight="1">
      <c r="B24" s="3" t="s">
        <v>35</v>
      </c>
      <c r="G24" s="5"/>
      <c r="H24" s="5"/>
      <c r="L24" s="13"/>
      <c r="M24" s="9"/>
    </row>
    <row r="25" spans="2:13" hidden="1">
      <c r="L25" s="13"/>
    </row>
    <row r="26" spans="2:13">
      <c r="B26" s="7" t="s">
        <v>36</v>
      </c>
      <c r="L26" s="13"/>
    </row>
    <row r="27" spans="2:13" s="3" customFormat="1" ht="28.5" customHeight="1">
      <c r="B27" s="1" t="s">
        <v>6</v>
      </c>
      <c r="G27" s="40">
        <f>IF(G11&gt;0,RATE(G11,G20,-(G8-G13))*12,"")</f>
        <v>0.1649965005944935</v>
      </c>
      <c r="H27" s="41"/>
      <c r="L27" s="11" t="s">
        <v>6</v>
      </c>
      <c r="M27" s="20">
        <f>G27</f>
        <v>0.1649965005944935</v>
      </c>
    </row>
    <row r="28" spans="2:13" ht="63.75" customHeight="1">
      <c r="B28" s="44" t="s">
        <v>48</v>
      </c>
      <c r="C28" s="44"/>
      <c r="D28" s="44"/>
      <c r="E28" s="44"/>
      <c r="F28" s="44"/>
      <c r="G28" s="44"/>
      <c r="H28" s="44"/>
      <c r="L28" s="13" t="s">
        <v>39</v>
      </c>
      <c r="M28" s="13" t="s">
        <v>40</v>
      </c>
    </row>
    <row r="29" spans="2:13">
      <c r="B29" s="21" t="s">
        <v>7</v>
      </c>
      <c r="L29" s="13"/>
    </row>
    <row r="30" spans="2:13">
      <c r="B30" s="21" t="s">
        <v>8</v>
      </c>
      <c r="L30" s="13"/>
    </row>
    <row r="31" spans="2:13">
      <c r="B31" s="21" t="s">
        <v>49</v>
      </c>
      <c r="L31" s="13"/>
    </row>
    <row r="32" spans="2:13">
      <c r="L32" s="13"/>
    </row>
    <row r="33" spans="2:18" ht="18">
      <c r="B33" s="1" t="s">
        <v>9</v>
      </c>
      <c r="C33" s="1"/>
      <c r="D33" s="1"/>
      <c r="E33" s="1"/>
      <c r="F33" s="4"/>
      <c r="G33" s="38">
        <v>21</v>
      </c>
      <c r="H33" s="39"/>
      <c r="L33" s="11" t="s">
        <v>21</v>
      </c>
      <c r="M33" s="12">
        <f>G33</f>
        <v>21</v>
      </c>
    </row>
    <row r="34" spans="2:18">
      <c r="G34" s="7" t="s">
        <v>10</v>
      </c>
    </row>
    <row r="35" spans="2:18">
      <c r="B35" s="7" t="s">
        <v>22</v>
      </c>
      <c r="L35" s="7" t="s">
        <v>22</v>
      </c>
      <c r="M35" s="7"/>
    </row>
    <row r="36" spans="2:18">
      <c r="M36" s="7"/>
    </row>
    <row r="37" spans="2:18" ht="33" customHeight="1">
      <c r="B37" s="22"/>
      <c r="C37" s="22"/>
      <c r="D37" s="22"/>
      <c r="E37" s="23"/>
      <c r="F37" s="22"/>
      <c r="G37" s="22"/>
      <c r="H37" s="22"/>
      <c r="L37" s="22"/>
      <c r="M37" s="22"/>
      <c r="N37" s="22"/>
      <c r="O37" s="23"/>
      <c r="P37" s="22"/>
      <c r="Q37" s="22"/>
      <c r="R37" s="22"/>
    </row>
    <row r="38" spans="2:18">
      <c r="B38" s="16" t="s">
        <v>25</v>
      </c>
      <c r="E38" s="23"/>
      <c r="F38" s="23" t="s">
        <v>26</v>
      </c>
      <c r="G38" s="23"/>
      <c r="H38" s="23"/>
      <c r="L38" s="16" t="s">
        <v>25</v>
      </c>
      <c r="M38" s="7"/>
      <c r="O38" s="23"/>
      <c r="P38" s="23" t="s">
        <v>26</v>
      </c>
      <c r="Q38" s="23"/>
      <c r="R38" s="23"/>
    </row>
    <row r="39" spans="2:18" ht="15" thickBot="1">
      <c r="B39" s="24" t="s">
        <v>23</v>
      </c>
      <c r="D39" s="25"/>
      <c r="E39" s="23"/>
      <c r="F39" s="23"/>
      <c r="G39" s="23"/>
      <c r="H39" s="23"/>
    </row>
    <row r="40" spans="2:18">
      <c r="D40" s="25"/>
      <c r="E40" s="23"/>
      <c r="F40" s="23"/>
      <c r="G40" s="23"/>
      <c r="H40" s="23"/>
    </row>
    <row r="43" spans="2:18">
      <c r="B43" s="26"/>
    </row>
    <row r="44" spans="2:18" ht="15">
      <c r="B44" s="27" t="s">
        <v>24</v>
      </c>
      <c r="C44" s="28"/>
      <c r="D44" s="28"/>
    </row>
    <row r="45" spans="2:18" ht="15">
      <c r="B45" s="29" t="s">
        <v>28</v>
      </c>
      <c r="C45" s="30"/>
      <c r="D45" s="28"/>
    </row>
    <row r="46" spans="2:18" ht="15">
      <c r="B46" s="29" t="s">
        <v>27</v>
      </c>
      <c r="C46" s="30"/>
      <c r="D46" s="28"/>
    </row>
    <row r="47" spans="2:18" ht="15">
      <c r="B47" s="29" t="s">
        <v>30</v>
      </c>
      <c r="C47" s="30"/>
      <c r="D47" s="28"/>
    </row>
    <row r="48" spans="2:18" ht="15">
      <c r="B48" s="29" t="s">
        <v>29</v>
      </c>
      <c r="C48" s="30"/>
      <c r="D48" s="28"/>
    </row>
    <row r="49" spans="2:4" ht="15">
      <c r="B49" s="29" t="s">
        <v>32</v>
      </c>
      <c r="C49" s="30"/>
      <c r="D49" s="28"/>
    </row>
    <row r="50" spans="2:4" ht="15">
      <c r="B50" s="29" t="s">
        <v>31</v>
      </c>
      <c r="C50" s="30"/>
      <c r="D50" s="28"/>
    </row>
    <row r="51" spans="2:4" ht="15">
      <c r="B51" s="29" t="s">
        <v>34</v>
      </c>
      <c r="C51" s="30"/>
      <c r="D51" s="28"/>
    </row>
    <row r="52" spans="2:4" ht="15">
      <c r="B52" s="29" t="s">
        <v>33</v>
      </c>
      <c r="C52" s="30"/>
      <c r="D52" s="28"/>
    </row>
  </sheetData>
  <sheetProtection algorithmName="SHA-512" hashValue="SthPmdifw1o0adehCy3Zj5FUhqvFHm8B/qleli3yhTpVe2cW2try2hwgGZMuV/54TZBp1w3xmaFUGg4D8AXBow==" saltValue="A24jqxWnrRTYN9GWxNNEbA==" spinCount="100000" sheet="1" selectLockedCells="1"/>
  <mergeCells count="13">
    <mergeCell ref="G33:H33"/>
    <mergeCell ref="G27:H27"/>
    <mergeCell ref="G14:H14"/>
    <mergeCell ref="G12:H12"/>
    <mergeCell ref="G23:H23"/>
    <mergeCell ref="G20:H20"/>
    <mergeCell ref="B28:H28"/>
    <mergeCell ref="A3:I3"/>
    <mergeCell ref="G8:H8"/>
    <mergeCell ref="G13:H13"/>
    <mergeCell ref="G11:H11"/>
    <mergeCell ref="G18:H18"/>
    <mergeCell ref="C5:D5"/>
  </mergeCells>
  <pageMargins left="0.70866141732283472" right="0.70866141732283472" top="1.5354330708661419" bottom="0.74803149606299213" header="0.31496062992125984" footer="0.31496062992125984"/>
  <pageSetup paperSize="9" scale="81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calculator</vt:lpstr>
      <vt:lpstr>'Finance calculator'!Print_Area</vt:lpstr>
    </vt:vector>
  </TitlesOfParts>
  <Company>Derby County Football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Poole</dc:creator>
  <cp:lastModifiedBy>Josh Cobb</cp:lastModifiedBy>
  <cp:lastPrinted>2015-01-30T12:46:01Z</cp:lastPrinted>
  <dcterms:created xsi:type="dcterms:W3CDTF">2013-11-21T11:31:59Z</dcterms:created>
  <dcterms:modified xsi:type="dcterms:W3CDTF">2019-05-28T13:03:14Z</dcterms:modified>
</cp:coreProperties>
</file>