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workbookPr/>
  <mc:AlternateContent xmlns:mc="http://schemas.openxmlformats.org/markup-compatibility/2006">
    <mc:Choice Requires="x15">
      <x15ac:absPath xmlns:x15ac="http://schemas.microsoft.com/office/spreadsheetml/2010/11/ac" url="\\dcfc.co.uk\files\Homes\Grace.Charlton\Data\"/>
    </mc:Choice>
  </mc:AlternateContent>
  <bookViews>
    <workbookView xWindow="0" yWindow="0" windowWidth="28800" windowHeight="12210"/>
  </bookViews>
  <sheets>
    <sheet name="Sheet1" sheetId="2" r:id="rId1"/>
  </sheets>
  <calcPr calcId="171027"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0" i="2" l="1"/>
  <c r="E10" i="2"/>
  <c r="G10" i="2"/>
  <c r="M28" i="2"/>
  <c r="G14" i="2"/>
  <c r="G16" i="2"/>
  <c r="G22" i="2"/>
  <c r="M22" i="2"/>
  <c r="G19" i="2"/>
  <c r="M19" i="2"/>
  <c r="M16" i="2"/>
  <c r="M14" i="2"/>
  <c r="M9" i="2"/>
  <c r="G8" i="2"/>
  <c r="M7" i="2"/>
  <c r="M4" i="2"/>
</calcChain>
</file>

<file path=xl/sharedStrings.xml><?xml version="1.0" encoding="utf-8"?>
<sst xmlns="http://schemas.openxmlformats.org/spreadsheetml/2006/main" count="36" uniqueCount="36">
  <si>
    <t>APR%</t>
  </si>
  <si>
    <t>Prefered Payment Date Each Month:</t>
  </si>
  <si>
    <t>(1st, 11th or 21st)</t>
  </si>
  <si>
    <t>Total purchase price</t>
  </si>
  <si>
    <t>No of payments</t>
  </si>
  <si>
    <t>Deposit</t>
  </si>
  <si>
    <t>Total Interest</t>
  </si>
  <si>
    <t>Monthly Amount</t>
  </si>
  <si>
    <t>Total Payable</t>
  </si>
  <si>
    <t>Payment Date</t>
  </si>
  <si>
    <t>Direct Debit Guarantee</t>
  </si>
  <si>
    <t>The Direct Debit Guarantee</t>
  </si>
  <si>
    <t>Seller ID:</t>
  </si>
  <si>
    <t>Date:</t>
  </si>
  <si>
    <t>Your deposit will be taken within 10-15 days from making your purchase. Please note your first instalment will take place on the next occurance of your prefered payment date - this could result in both your deposit and first instalment being paid in the same calendar month.</t>
  </si>
  <si>
    <t>Season Ticket Flexible Finance Calculator</t>
  </si>
  <si>
    <t>Please be aware this amount may differ by a few pence due to rounding of payment instalments.</t>
  </si>
  <si>
    <t>Total purchase price of all products:</t>
  </si>
  <si>
    <t>Please note, any booking fees that may be incurred as part of purchasing online must be included in this figure.</t>
  </si>
  <si>
    <t>Number of payments (excluding deposit):</t>
  </si>
  <si>
    <t>Deposit to be paid:</t>
  </si>
  <si>
    <t>Please note, your deposit will be taken as a direct debit 15 days after purchase.</t>
  </si>
  <si>
    <t>Total Interest payable:</t>
  </si>
  <si>
    <t>Monthly Repayments:</t>
  </si>
  <si>
    <t>Total Amount Payable (including deposit &amp; interest):</t>
  </si>
  <si>
    <t>APR%:</t>
  </si>
  <si>
    <t>Please note: Deposit and repayment figures are only estimates, and may vary slightly from the actual figures for the direct debit plan.</t>
  </si>
  <si>
    <t>Please ensure there are sufficient funds in your account to allow payment to be taken on the chosen date. The result of missed payment could lead suspension of Season Ticket until outstanding monies are collected in full, and a £10 fee will apply per missed instalment.</t>
  </si>
  <si>
    <t>This will be the amount taken each month on your chosen date (amount shown is approximate). Dates may differ slightly if a payment date falls on a weekend/bank holiday.</t>
  </si>
  <si>
    <t>There is a flat interest rate of 7% (amount shown is approximate)</t>
  </si>
  <si>
    <t>This Guarantee is offered by all Banks or Building Societies that take part in the Direct Debit Scheme. The efficiency and security of the Scheme is monitored and protected by your own Bank or Building Society.</t>
  </si>
  <si>
    <t>If the amounts to be paid or the payment dates change Derby County Football Club Ltd will notify you 10 working days in advance of your account being debited or as otherwise agreed.</t>
  </si>
  <si>
    <t>If an error is made by Derby County Football Club Ltd or your Bank or Building Society, you are guaranteed a full and immediate refund from your branch of the amount paid.</t>
  </si>
  <si>
    <t>You can cancel a Direct Debit at any time by writing to your Bank or Building Society. Please also send a copy of your letter to us.</t>
  </si>
  <si>
    <t>Maximum Number of Repayments: 11</t>
  </si>
  <si>
    <t xml:space="preserve">Minimum Deposit: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</si>
</sst>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0.00\);_-* &quot;-&quot;??_-;_-@_-"/>
    <numFmt numFmtId="165" formatCode="#"/>
    <numFmt numFmtId="166" formatCode="_-* &quot;£&quot;#,##0.00_-;\(&quot;£&quot;#,##0.00\);_-* &quot;-&quot;??_-;_-@_-"/>
    <numFmt numFmtId="167" formatCode="&quot;£&quot;#,##0.00"/>
  </numFmts>
  <fonts count="21">
    <font>
      <sz val="11"/>
      <color theme="1"/>
      <name val="Calibri"/>
      <family val="2"/>
      <scheme val="minor"/>
    </font>
    <font>
      <sz val="14"/>
      <color theme="1"/>
      <name val="DIN-Regular"/>
    </font>
    <font>
      <sz val="11"/>
      <color theme="1"/>
      <name val="DIN-Regular"/>
    </font>
    <font>
      <sz val="9"/>
      <color theme="1"/>
      <name val="DIN-Regular"/>
    </font>
    <font>
      <b/>
      <u/>
      <sz val="12"/>
      <color theme="1"/>
      <name val="DIN-Regular"/>
    </font>
    <font>
      <b/>
      <u/>
      <sz val="11"/>
      <color theme="1"/>
      <name val="DIN-Regular"/>
    </font>
    <font>
      <sz val="22"/>
      <color theme="1"/>
      <name val="DIN-Regular"/>
    </font>
    <font>
      <sz val="11"/>
      <color rgb="FFFF0000"/>
      <name val="DIN-Regular"/>
    </font>
    <font>
      <b/>
      <sz val="11"/>
      <color theme="1"/>
      <name val="DIN-Regular"/>
    </font>
    <font>
      <sz val="8.8000000000000007"/>
      <color theme="1"/>
      <name val="DIN-Regular"/>
    </font>
    <font>
      <sz val="11"/>
      <color theme="1"/>
      <name val="Times Roman"/>
    </font>
    <font>
      <sz val="8"/>
      <color theme="1"/>
      <name val="Times Roman"/>
    </font>
    <font>
      <sz val="14"/>
      <color theme="1"/>
      <name val="DIN-Bold"/>
    </font>
    <font>
      <sz val="12"/>
      <color theme="1"/>
      <name val="DIN-Regular"/>
    </font>
    <font>
      <sz val="12"/>
      <color theme="1"/>
      <name val="DIN-Bold"/>
    </font>
    <font>
      <sz val="11"/>
      <color theme="1"/>
      <name val="DIN-Bold"/>
    </font>
    <font>
      <sz val="10"/>
      <color theme="1"/>
      <name val="DIN-Regular"/>
    </font>
    <font>
      <sz val="10"/>
      <color rgb="FFFF0000"/>
      <name val="DIN-Regular"/>
    </font>
    <font>
      <sz val="11"/>
      <color theme="0"/>
      <name val="DIN-Regular"/>
    </font>
    <font>
      <sz val="10"/>
      <color theme="1"/>
      <name val="DIN-Bold"/>
    </font>
    <font>
      <sz val="8"/>
      <color theme="1"/>
      <name val="DIN-Regula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1">
    <xf numFmtId="0" fontId="0" fillId="0" borderId="0"/>
  </cellStyleXfs>
  <cellXfs count="52">
    <xf numFmtId="0" fontId="0" fillId="0" borderId="0" xfId="0"/>
    <xf numFmtId="0" fontId="2" fillId="2" borderId="0" xfId="0" applyFont="1" applyFill="1" applyAlignment="1">
      <alignment vertical="center"/>
    </xf>
    <xf numFmtId="166" fontId="1" fillId="2" borderId="0" xfId="0" applyNumberFormat="1" applyFont="1" applyFill="1" applyBorder="1" applyAlignment="1" applyProtection="1">
      <alignment horizontal="center" vertical="center"/>
      <protection hidden="1"/>
    </xf>
    <xf numFmtId="0" fontId="4" fillId="2" borderId="0" xfId="0" applyFont="1" applyFill="1"/>
    <xf numFmtId="0" fontId="2" fillId="2" borderId="0" xfId="0" applyFont="1" applyFill="1"/>
    <xf numFmtId="0" fontId="5" fillId="2" borderId="0" xfId="0" applyFont="1" applyFill="1"/>
    <xf numFmtId="0" fontId="2" fillId="2" borderId="0" xfId="0" applyFont="1" applyFill="1" applyAlignment="1">
      <alignment horizontal="center" vertical="center"/>
    </xf>
    <xf numFmtId="0" fontId="6" fillId="2" borderId="0" xfId="0" applyFont="1" applyFill="1" applyAlignment="1">
      <alignment horizontal="center"/>
    </xf>
    <xf numFmtId="0" fontId="2" fillId="2" borderId="1" xfId="0" applyFont="1" applyFill="1" applyBorder="1" applyAlignment="1">
      <alignment horizontal="left" vertical="center"/>
    </xf>
    <xf numFmtId="0" fontId="2" fillId="2" borderId="2" xfId="0" applyFont="1" applyFill="1" applyBorder="1" applyAlignment="1" applyProtection="1">
      <alignment horizontal="center" vertical="center"/>
    </xf>
    <xf numFmtId="0" fontId="2" fillId="2" borderId="0" xfId="0" applyFont="1" applyFill="1" applyAlignment="1">
      <alignment horizontal="left" vertical="center"/>
    </xf>
    <xf numFmtId="166" fontId="2" fillId="2" borderId="2" xfId="0" applyNumberFormat="1" applyFont="1" applyFill="1" applyBorder="1" applyAlignment="1" applyProtection="1">
      <alignment horizontal="center" vertical="center"/>
    </xf>
    <xf numFmtId="165" fontId="2" fillId="2" borderId="2" xfId="0" applyNumberFormat="1" applyFont="1" applyFill="1" applyBorder="1" applyAlignment="1" applyProtection="1">
      <alignment horizontal="center" vertical="center"/>
    </xf>
    <xf numFmtId="0" fontId="2" fillId="2" borderId="0" xfId="0" applyFont="1" applyFill="1" applyAlignment="1">
      <alignment horizontal="left"/>
    </xf>
    <xf numFmtId="164" fontId="2" fillId="2" borderId="0" xfId="0" applyNumberFormat="1" applyFont="1" applyFill="1"/>
    <xf numFmtId="10" fontId="2" fillId="2" borderId="2" xfId="0" applyNumberFormat="1" applyFont="1" applyFill="1" applyBorder="1" applyAlignment="1" applyProtection="1">
      <alignment horizontal="center" vertical="center"/>
    </xf>
    <xf numFmtId="0" fontId="2" fillId="2" borderId="0" xfId="0" applyFont="1" applyFill="1" applyBorder="1"/>
    <xf numFmtId="0" fontId="2" fillId="2" borderId="0" xfId="0" applyFont="1" applyFill="1" applyAlignment="1">
      <alignment horizontal="right"/>
    </xf>
    <xf numFmtId="0" fontId="9" fillId="2" borderId="0" xfId="0" applyFont="1" applyFill="1" applyAlignment="1">
      <alignment vertical="center"/>
    </xf>
    <xf numFmtId="0" fontId="10" fillId="2" borderId="0" xfId="0" applyFont="1" applyFill="1"/>
    <xf numFmtId="0" fontId="11" fillId="2" borderId="0" xfId="0" applyFont="1" applyFill="1" applyAlignment="1">
      <alignment horizontal="left" vertical="center" indent="1"/>
    </xf>
    <xf numFmtId="0" fontId="11" fillId="2" borderId="0" xfId="0" applyFont="1" applyFill="1"/>
    <xf numFmtId="0" fontId="14" fillId="2" borderId="0" xfId="0" applyFont="1" applyFill="1" applyAlignment="1">
      <alignment vertical="center"/>
    </xf>
    <xf numFmtId="0" fontId="15" fillId="2" borderId="0" xfId="0" applyFont="1" applyFill="1" applyAlignment="1">
      <alignment vertical="center"/>
    </xf>
    <xf numFmtId="0" fontId="8" fillId="2" borderId="0" xfId="0" applyFont="1" applyFill="1" applyAlignment="1">
      <alignment vertical="center"/>
    </xf>
    <xf numFmtId="0" fontId="16" fillId="2" borderId="0" xfId="0" applyFont="1" applyFill="1"/>
    <xf numFmtId="0" fontId="7" fillId="2" borderId="0" xfId="0" applyFont="1" applyFill="1" applyBorder="1" applyAlignment="1" applyProtection="1">
      <alignment horizontal="left"/>
      <protection hidden="1"/>
    </xf>
    <xf numFmtId="167" fontId="18" fillId="2" borderId="0" xfId="0" applyNumberFormat="1" applyFont="1" applyFill="1"/>
    <xf numFmtId="0" fontId="16" fillId="2" borderId="0" xfId="0" applyFont="1" applyFill="1" applyAlignment="1">
      <alignment vertical="center"/>
    </xf>
    <xf numFmtId="0" fontId="19" fillId="2" borderId="0" xfId="0" applyFont="1" applyFill="1" applyAlignment="1">
      <alignment wrapText="1"/>
    </xf>
    <xf numFmtId="0" fontId="8" fillId="2" borderId="0" xfId="0" applyFont="1" applyFill="1" applyBorder="1" applyAlignment="1">
      <alignment vertical="center"/>
    </xf>
    <xf numFmtId="0" fontId="18" fillId="2" borderId="0" xfId="0" applyFont="1" applyFill="1" applyAlignment="1">
      <alignment vertical="center"/>
    </xf>
    <xf numFmtId="0" fontId="18" fillId="2" borderId="0" xfId="0" applyFont="1" applyFill="1"/>
    <xf numFmtId="0" fontId="19" fillId="2" borderId="0" xfId="0" applyFont="1" applyFill="1" applyBorder="1" applyAlignment="1">
      <alignment vertical="center"/>
    </xf>
    <xf numFmtId="167" fontId="15" fillId="2" borderId="0" xfId="0" applyNumberFormat="1" applyFont="1" applyFill="1" applyAlignment="1" applyProtection="1">
      <alignment horizontal="left"/>
      <protection hidden="1"/>
    </xf>
    <xf numFmtId="0" fontId="12" fillId="2" borderId="0" xfId="0" applyFont="1" applyFill="1" applyAlignment="1">
      <alignment horizontal="center"/>
    </xf>
    <xf numFmtId="166" fontId="13" fillId="2" borderId="3" xfId="0" applyNumberFormat="1" applyFont="1" applyFill="1" applyBorder="1" applyAlignment="1" applyProtection="1">
      <alignment horizontal="center" vertical="center"/>
      <protection locked="0"/>
    </xf>
    <xf numFmtId="166" fontId="13" fillId="2" borderId="4" xfId="0" applyNumberFormat="1" applyFont="1" applyFill="1" applyBorder="1" applyAlignment="1" applyProtection="1">
      <alignment horizontal="center" vertical="center"/>
      <protection locked="0"/>
    </xf>
    <xf numFmtId="165" fontId="13" fillId="2" borderId="3" xfId="0" applyNumberFormat="1" applyFont="1" applyFill="1" applyBorder="1" applyAlignment="1" applyProtection="1">
      <alignment horizontal="right" vertical="center"/>
      <protection locked="0"/>
    </xf>
    <xf numFmtId="165" fontId="13" fillId="2" borderId="4" xfId="0" applyNumberFormat="1" applyFont="1" applyFill="1" applyBorder="1" applyAlignment="1" applyProtection="1">
      <alignment horizontal="right"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0" xfId="0" applyFont="1" applyFill="1" applyAlignment="1">
      <alignment horizontal="left" wrapText="1"/>
    </xf>
    <xf numFmtId="0" fontId="16" fillId="2" borderId="0" xfId="0" applyFont="1" applyFill="1" applyAlignment="1">
      <alignment horizontal="left" wrapText="1"/>
    </xf>
    <xf numFmtId="0" fontId="16" fillId="2" borderId="0" xfId="0" applyFont="1" applyFill="1" applyAlignment="1">
      <alignment horizontal="left" vertical="center" wrapText="1"/>
    </xf>
    <xf numFmtId="0" fontId="2" fillId="2" borderId="0" xfId="0" applyFont="1" applyFill="1" applyAlignment="1">
      <alignment horizontal="left"/>
    </xf>
    <xf numFmtId="0" fontId="19" fillId="2" borderId="0" xfId="0" applyFont="1" applyFill="1" applyAlignment="1">
      <alignment horizontal="left" vertical="center" wrapText="1"/>
    </xf>
    <xf numFmtId="0" fontId="17" fillId="2" borderId="0" xfId="0" applyFont="1" applyFill="1" applyBorder="1" applyAlignment="1" applyProtection="1">
      <alignment horizontal="left"/>
    </xf>
    <xf numFmtId="166" fontId="13" fillId="2" borderId="0" xfId="0" applyNumberFormat="1" applyFont="1" applyFill="1" applyBorder="1" applyAlignment="1" applyProtection="1">
      <alignment horizontal="center" vertical="center"/>
      <protection hidden="1"/>
    </xf>
    <xf numFmtId="10" fontId="13" fillId="2" borderId="0" xfId="0" applyNumberFormat="1" applyFont="1" applyFill="1" applyBorder="1" applyAlignment="1" applyProtection="1">
      <alignment horizontal="right" vertical="center"/>
      <protection hidden="1"/>
    </xf>
    <xf numFmtId="0" fontId="3" fillId="2" borderId="5" xfId="0" applyFont="1" applyFill="1" applyBorder="1" applyAlignment="1">
      <alignment horizontal="center" vertical="center"/>
    </xf>
    <xf numFmtId="0" fontId="20" fillId="2" borderId="0" xfId="0" applyFont="1"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933450</xdr:colOff>
      <xdr:row>29</xdr:row>
      <xdr:rowOff>38101</xdr:rowOff>
    </xdr:from>
    <xdr:to>
      <xdr:col>4</xdr:col>
      <xdr:colOff>209550</xdr:colOff>
      <xdr:row>30</xdr:row>
      <xdr:rowOff>176680</xdr:rowOff>
    </xdr:to>
    <xdr:pic>
      <xdr:nvPicPr>
        <xdr:cNvPr id="2" name="imgDdLogo" descr="https://directdebit.wearederby.com/assets/dd-logo.jpg">
          <a:extLst>
            <a:ext uri="{FF2B5EF4-FFF2-40B4-BE49-F238E27FC236}">
              <a16:creationId xmlns:a16="http://schemas.microsoft.com/office/drawing/2014/main" id="{7454B23D-230F-4AAE-ABCB-E9DDD5EB221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76425" y="6296026"/>
          <a:ext cx="942975" cy="3195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123825</xdr:rowOff>
    </xdr:from>
    <xdr:to>
      <xdr:col>2</xdr:col>
      <xdr:colOff>342901</xdr:colOff>
      <xdr:row>3</xdr:row>
      <xdr:rowOff>12700</xdr:rowOff>
    </xdr:to>
    <xdr:pic>
      <xdr:nvPicPr>
        <xdr:cNvPr id="4" name="Picture 3">
          <a:extLst>
            <a:ext uri="{FF2B5EF4-FFF2-40B4-BE49-F238E27FC236}">
              <a16:creationId xmlns:a16="http://schemas.microsoft.com/office/drawing/2014/main" id="{89581E4B-3A7E-4B56-94FD-1AB0E84494F2}"/>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8763" t="2462" r="3154" b="89015"/>
        <a:stretch/>
      </xdr:blipFill>
      <xdr:spPr>
        <a:xfrm>
          <a:off x="352426" y="123825"/>
          <a:ext cx="933450" cy="622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tabSelected="1" workbookViewId="0">
      <selection activeCell="G4" sqref="G4:H4"/>
    </sheetView>
  </sheetViews>
  <sheetFormatPr defaultColWidth="0" defaultRowHeight="14.25" zeroHeight="1"/>
  <cols>
    <col min="1" max="1" width="5.28515625" style="4" customWidth="1"/>
    <col min="2" max="2" width="8.85546875" style="4" customWidth="1"/>
    <col min="3" max="3" width="16.140625" style="4" customWidth="1"/>
    <col min="4" max="5" width="8.85546875" style="4" customWidth="1"/>
    <col min="6" max="6" width="11.140625" style="4" customWidth="1"/>
    <col min="7" max="8" width="12.42578125" style="4" customWidth="1"/>
    <col min="9" max="10" width="6.28515625" style="4" customWidth="1"/>
    <col min="11" max="11" width="0" style="4" hidden="1" customWidth="1"/>
    <col min="12" max="12" width="19" style="4" hidden="1" customWidth="1"/>
    <col min="13" max="13" width="15" style="6" hidden="1" customWidth="1"/>
    <col min="14" max="15" width="0" style="4" hidden="1" customWidth="1"/>
    <col min="16" max="19" width="9.140625" style="4" hidden="1" customWidth="1"/>
    <col min="20" max="22" width="0" style="4" hidden="1" customWidth="1"/>
    <col min="23" max="16384" width="8.85546875" style="4" hidden="1"/>
  </cols>
  <sheetData>
    <row r="1" spans="1:13" ht="15.75">
      <c r="A1" s="3"/>
      <c r="K1" s="5"/>
    </row>
    <row r="2" spans="1:13" ht="27.75">
      <c r="A2" s="35" t="s">
        <v>15</v>
      </c>
      <c r="B2" s="35"/>
      <c r="C2" s="35"/>
      <c r="D2" s="35"/>
      <c r="E2" s="35"/>
      <c r="F2" s="35"/>
      <c r="G2" s="35"/>
      <c r="H2" s="35"/>
      <c r="I2" s="35"/>
      <c r="J2" s="7"/>
    </row>
    <row r="3" spans="1:13" ht="14.25" customHeight="1" thickBot="1">
      <c r="L3" s="10"/>
    </row>
    <row r="4" spans="1:13" s="1" customFormat="1" ht="19.5" customHeight="1" thickBot="1">
      <c r="B4" s="22" t="s">
        <v>17</v>
      </c>
      <c r="G4" s="36"/>
      <c r="H4" s="37"/>
      <c r="J4" s="31">
        <v>1</v>
      </c>
      <c r="L4" s="8" t="s">
        <v>3</v>
      </c>
      <c r="M4" s="11">
        <f>G4</f>
        <v>0</v>
      </c>
    </row>
    <row r="5" spans="1:13">
      <c r="B5" s="42" t="s">
        <v>18</v>
      </c>
      <c r="C5" s="42"/>
      <c r="D5" s="42"/>
      <c r="E5" s="42"/>
      <c r="F5" s="42"/>
      <c r="G5" s="42"/>
      <c r="H5" s="42"/>
      <c r="J5" s="32">
        <v>2</v>
      </c>
      <c r="L5" s="10"/>
    </row>
    <row r="6" spans="1:13" ht="15" thickBot="1">
      <c r="B6" s="42"/>
      <c r="C6" s="42"/>
      <c r="D6" s="42"/>
      <c r="E6" s="42"/>
      <c r="F6" s="42"/>
      <c r="G6" s="42"/>
      <c r="H6" s="42"/>
      <c r="J6" s="32">
        <v>3</v>
      </c>
      <c r="L6" s="10"/>
    </row>
    <row r="7" spans="1:13" s="1" customFormat="1" ht="19.5" customHeight="1" thickBot="1">
      <c r="B7" s="22" t="s">
        <v>19</v>
      </c>
      <c r="G7" s="38"/>
      <c r="H7" s="39"/>
      <c r="J7" s="31">
        <v>4</v>
      </c>
      <c r="L7" s="8" t="s">
        <v>4</v>
      </c>
      <c r="M7" s="12">
        <f>G7</f>
        <v>0</v>
      </c>
    </row>
    <row r="8" spans="1:13" ht="15" customHeight="1" thickBot="1">
      <c r="B8" s="13" t="s">
        <v>34</v>
      </c>
      <c r="C8" s="13"/>
      <c r="D8" s="13"/>
      <c r="E8" s="13"/>
      <c r="F8" s="13"/>
      <c r="G8" s="26" t="str">
        <f>IF(G7&gt;11,"TOO MANY REPAYMENTS","")</f>
        <v/>
      </c>
      <c r="H8" s="26"/>
      <c r="J8" s="32">
        <v>5</v>
      </c>
      <c r="L8" s="10"/>
    </row>
    <row r="9" spans="1:13" s="1" customFormat="1" ht="19.5" customHeight="1" thickBot="1">
      <c r="B9" s="22" t="s">
        <v>20</v>
      </c>
      <c r="G9" s="36"/>
      <c r="H9" s="37"/>
      <c r="J9" s="31">
        <v>6</v>
      </c>
      <c r="L9" s="8" t="s">
        <v>5</v>
      </c>
      <c r="M9" s="11">
        <f>G9</f>
        <v>0</v>
      </c>
    </row>
    <row r="10" spans="1:13">
      <c r="B10" s="45" t="s">
        <v>35</v>
      </c>
      <c r="C10" s="45"/>
      <c r="D10" s="34" t="str">
        <f>IF(G7&gt;0,G4/(G7+1),"")</f>
        <v/>
      </c>
      <c r="E10" s="27" t="e">
        <f>D10-0.01</f>
        <v>#VALUE!</v>
      </c>
      <c r="G10" s="47" t="e">
        <f>IF(G9&lt;E10,"LARGER DEPOSIT NEEDED","")</f>
        <v>#VALUE!</v>
      </c>
      <c r="H10" s="47"/>
      <c r="J10" s="32">
        <v>7</v>
      </c>
      <c r="L10" s="10"/>
    </row>
    <row r="11" spans="1:13" ht="5.25" customHeight="1">
      <c r="B11" s="43" t="s">
        <v>16</v>
      </c>
      <c r="C11" s="43"/>
      <c r="D11" s="43"/>
      <c r="E11" s="43"/>
      <c r="F11" s="43"/>
      <c r="G11" s="43"/>
      <c r="H11" s="43"/>
      <c r="J11" s="32">
        <v>8</v>
      </c>
      <c r="L11" s="10"/>
    </row>
    <row r="12" spans="1:13" ht="8.25" customHeight="1">
      <c r="B12" s="43"/>
      <c r="C12" s="43"/>
      <c r="D12" s="43"/>
      <c r="E12" s="43"/>
      <c r="F12" s="43"/>
      <c r="G12" s="43"/>
      <c r="H12" s="43"/>
      <c r="J12" s="32">
        <v>9</v>
      </c>
      <c r="L12" s="10"/>
    </row>
    <row r="13" spans="1:13">
      <c r="B13" s="25" t="s">
        <v>21</v>
      </c>
      <c r="D13" s="14"/>
      <c r="J13" s="32">
        <v>10</v>
      </c>
      <c r="L13" s="10"/>
    </row>
    <row r="14" spans="1:13" s="1" customFormat="1" ht="19.5" customHeight="1">
      <c r="B14" s="22" t="s">
        <v>22</v>
      </c>
      <c r="G14" s="48" t="str">
        <f>IF(G7&gt;0,(G4-G9)*0.07,"")</f>
        <v/>
      </c>
      <c r="H14" s="48"/>
      <c r="J14" s="31">
        <v>11</v>
      </c>
      <c r="L14" s="8" t="s">
        <v>6</v>
      </c>
      <c r="M14" s="11" t="str">
        <f>G14</f>
        <v/>
      </c>
    </row>
    <row r="15" spans="1:13" s="1" customFormat="1" ht="14.25" customHeight="1">
      <c r="B15" s="28" t="s">
        <v>29</v>
      </c>
      <c r="G15" s="2"/>
      <c r="H15" s="2"/>
      <c r="L15" s="10"/>
      <c r="M15" s="6"/>
    </row>
    <row r="16" spans="1:13" s="1" customFormat="1" ht="19.5" customHeight="1">
      <c r="B16" s="22" t="s">
        <v>23</v>
      </c>
      <c r="G16" s="48" t="str">
        <f>IF(G7&gt;0,(G4-G9+G14)/G7,"")</f>
        <v/>
      </c>
      <c r="H16" s="48"/>
      <c r="L16" s="8" t="s">
        <v>7</v>
      </c>
      <c r="M16" s="11" t="str">
        <f>G16</f>
        <v/>
      </c>
    </row>
    <row r="17" spans="2:13" s="1" customFormat="1" ht="18" customHeight="1">
      <c r="B17" s="44" t="s">
        <v>28</v>
      </c>
      <c r="C17" s="44"/>
      <c r="D17" s="44"/>
      <c r="E17" s="44"/>
      <c r="F17" s="44"/>
      <c r="G17" s="44"/>
      <c r="H17" s="44"/>
      <c r="L17" s="10"/>
      <c r="M17" s="6"/>
    </row>
    <row r="18" spans="2:13" s="1" customFormat="1" ht="14.25" customHeight="1">
      <c r="B18" s="44"/>
      <c r="C18" s="44"/>
      <c r="D18" s="44"/>
      <c r="E18" s="44"/>
      <c r="F18" s="44"/>
      <c r="G18" s="44"/>
      <c r="H18" s="44"/>
      <c r="L18" s="10"/>
      <c r="M18" s="6"/>
    </row>
    <row r="19" spans="2:13" s="1" customFormat="1" ht="28.5" customHeight="1">
      <c r="B19" s="23" t="s">
        <v>24</v>
      </c>
      <c r="G19" s="48">
        <f>IF(G7&gt;0,(G16*G7)+G9,G4)</f>
        <v>0</v>
      </c>
      <c r="H19" s="48"/>
      <c r="L19" s="8" t="s">
        <v>8</v>
      </c>
      <c r="M19" s="11">
        <f>G19</f>
        <v>0</v>
      </c>
    </row>
    <row r="20" spans="2:13" s="1" customFormat="1" ht="12.75" customHeight="1">
      <c r="B20" s="44" t="s">
        <v>26</v>
      </c>
      <c r="C20" s="44"/>
      <c r="D20" s="44"/>
      <c r="E20" s="44"/>
      <c r="F20" s="44"/>
      <c r="G20" s="44"/>
      <c r="H20" s="44"/>
      <c r="L20" s="10"/>
      <c r="M20" s="6"/>
    </row>
    <row r="21" spans="2:13" ht="18.75" customHeight="1">
      <c r="B21" s="44"/>
      <c r="C21" s="44"/>
      <c r="D21" s="44"/>
      <c r="E21" s="44"/>
      <c r="F21" s="44"/>
      <c r="G21" s="44"/>
      <c r="H21" s="44"/>
      <c r="L21" s="10"/>
    </row>
    <row r="22" spans="2:13" s="1" customFormat="1" ht="19.5" customHeight="1">
      <c r="B22" s="23" t="s">
        <v>25</v>
      </c>
      <c r="G22" s="49" t="str">
        <f>IF(G7&gt;0,RATE(G7,G16,-(G4-G9))*12,"")</f>
        <v/>
      </c>
      <c r="H22" s="49"/>
      <c r="L22" s="8" t="s">
        <v>0</v>
      </c>
      <c r="M22" s="15" t="str">
        <f>G22</f>
        <v/>
      </c>
    </row>
    <row r="23" spans="2:13" ht="42" customHeight="1">
      <c r="B23" s="44" t="s">
        <v>14</v>
      </c>
      <c r="C23" s="44"/>
      <c r="D23" s="44"/>
      <c r="E23" s="44"/>
      <c r="F23" s="44"/>
      <c r="G23" s="44"/>
      <c r="H23" s="44"/>
      <c r="L23" s="10" t="s">
        <v>12</v>
      </c>
      <c r="M23" s="10" t="s">
        <v>13</v>
      </c>
    </row>
    <row r="24" spans="2:13" ht="14.25" customHeight="1">
      <c r="B24" s="46" t="s">
        <v>27</v>
      </c>
      <c r="C24" s="46"/>
      <c r="D24" s="46"/>
      <c r="E24" s="46"/>
      <c r="F24" s="46"/>
      <c r="G24" s="46"/>
      <c r="H24" s="46"/>
      <c r="I24" s="29"/>
      <c r="L24" s="10"/>
    </row>
    <row r="25" spans="2:13">
      <c r="B25" s="46"/>
      <c r="C25" s="46"/>
      <c r="D25" s="46"/>
      <c r="E25" s="46"/>
      <c r="F25" s="46"/>
      <c r="G25" s="46"/>
      <c r="H25" s="46"/>
      <c r="I25" s="29"/>
      <c r="L25" s="10"/>
    </row>
    <row r="26" spans="2:13">
      <c r="B26" s="46"/>
      <c r="C26" s="46"/>
      <c r="D26" s="46"/>
      <c r="E26" s="46"/>
      <c r="F26" s="46"/>
      <c r="G26" s="46"/>
      <c r="H26" s="46"/>
      <c r="I26" s="29"/>
      <c r="L26" s="10"/>
    </row>
    <row r="27" spans="2:13" ht="11.25" customHeight="1" thickBot="1">
      <c r="L27" s="10"/>
    </row>
    <row r="28" spans="2:13" ht="15" thickBot="1">
      <c r="B28" s="23" t="s">
        <v>1</v>
      </c>
      <c r="C28" s="24"/>
      <c r="D28" s="24"/>
      <c r="E28" s="24"/>
      <c r="F28" s="30"/>
      <c r="G28" s="40"/>
      <c r="H28" s="41"/>
      <c r="J28" s="32">
        <v>1</v>
      </c>
      <c r="L28" s="8" t="s">
        <v>9</v>
      </c>
      <c r="M28" s="9">
        <f>G28</f>
        <v>0</v>
      </c>
    </row>
    <row r="29" spans="2:13">
      <c r="G29" s="50" t="s">
        <v>2</v>
      </c>
      <c r="H29" s="50"/>
      <c r="J29" s="32">
        <v>11</v>
      </c>
    </row>
    <row r="30" spans="2:13">
      <c r="B30" s="33" t="s">
        <v>10</v>
      </c>
      <c r="D30" s="17"/>
      <c r="E30" s="16"/>
      <c r="F30" s="16"/>
      <c r="G30" s="16"/>
      <c r="H30" s="16"/>
      <c r="J30" s="32">
        <v>21</v>
      </c>
    </row>
    <row r="31" spans="2:13">
      <c r="B31" s="18" t="s">
        <v>11</v>
      </c>
      <c r="D31" s="17"/>
      <c r="E31" s="16"/>
      <c r="F31" s="16"/>
      <c r="G31" s="16"/>
      <c r="H31" s="16"/>
    </row>
    <row r="32" spans="2:13">
      <c r="B32" s="51" t="s">
        <v>30</v>
      </c>
      <c r="C32" s="51"/>
      <c r="D32" s="51"/>
      <c r="E32" s="51"/>
      <c r="F32" s="51"/>
      <c r="G32" s="51"/>
      <c r="H32" s="51"/>
    </row>
    <row r="33" spans="2:8">
      <c r="B33" s="51"/>
      <c r="C33" s="51"/>
      <c r="D33" s="51"/>
      <c r="E33" s="51"/>
      <c r="F33" s="51"/>
      <c r="G33" s="51"/>
      <c r="H33" s="51"/>
    </row>
    <row r="34" spans="2:8">
      <c r="B34" s="51" t="s">
        <v>31</v>
      </c>
      <c r="C34" s="51"/>
      <c r="D34" s="51"/>
      <c r="E34" s="51"/>
      <c r="F34" s="51"/>
      <c r="G34" s="51"/>
      <c r="H34" s="51"/>
    </row>
    <row r="35" spans="2:8" ht="15" customHeight="1">
      <c r="B35" s="51"/>
      <c r="C35" s="51"/>
      <c r="D35" s="51"/>
      <c r="E35" s="51"/>
      <c r="F35" s="51"/>
      <c r="G35" s="51"/>
      <c r="H35" s="51"/>
    </row>
    <row r="36" spans="2:8" ht="15" customHeight="1">
      <c r="B36" s="51" t="s">
        <v>32</v>
      </c>
      <c r="C36" s="51"/>
      <c r="D36" s="51"/>
      <c r="E36" s="51"/>
      <c r="F36" s="51"/>
      <c r="G36" s="51"/>
      <c r="H36" s="51"/>
    </row>
    <row r="37" spans="2:8" ht="15" customHeight="1">
      <c r="B37" s="51"/>
      <c r="C37" s="51"/>
      <c r="D37" s="51"/>
      <c r="E37" s="51"/>
      <c r="F37" s="51"/>
      <c r="G37" s="51"/>
      <c r="H37" s="51"/>
    </row>
    <row r="38" spans="2:8" ht="15" customHeight="1">
      <c r="B38" s="51" t="s">
        <v>33</v>
      </c>
      <c r="C38" s="51"/>
      <c r="D38" s="51"/>
      <c r="E38" s="51"/>
      <c r="F38" s="51"/>
      <c r="G38" s="51"/>
      <c r="H38" s="51"/>
    </row>
    <row r="39" spans="2:8" ht="15" customHeight="1">
      <c r="B39" s="51"/>
      <c r="C39" s="51"/>
      <c r="D39" s="51"/>
      <c r="E39" s="51"/>
      <c r="F39" s="51"/>
      <c r="G39" s="51"/>
      <c r="H39" s="51"/>
    </row>
    <row r="40" spans="2:8" hidden="1"/>
    <row r="41" spans="2:8" ht="15" hidden="1">
      <c r="B41" s="20"/>
      <c r="C41" s="21"/>
      <c r="D41" s="19"/>
    </row>
    <row r="42" spans="2:8" ht="15" hidden="1">
      <c r="C42" s="21"/>
      <c r="D42" s="19"/>
    </row>
    <row r="43" spans="2:8" ht="15" hidden="1">
      <c r="B43" s="20"/>
      <c r="C43" s="21"/>
      <c r="D43" s="19"/>
    </row>
  </sheetData>
  <sheetProtection algorithmName="SHA-512" hashValue="zN8GZ/RDgFVTiS5KeuG8EEteD+tJiAwOxQwlZm2jR7II6rI0CKEfxpoXPRO1tnfZfet8qDmOaZocjpvsNgN4WA==" saltValue="u4loaZ7mwu0AHEzPi6YmeA==" spinCount="100000" sheet="1" selectLockedCells="1"/>
  <mergeCells count="22">
    <mergeCell ref="B38:H39"/>
    <mergeCell ref="B23:H23"/>
    <mergeCell ref="G29:H29"/>
    <mergeCell ref="B32:H33"/>
    <mergeCell ref="B34:H35"/>
    <mergeCell ref="B36:H37"/>
    <mergeCell ref="A2:I2"/>
    <mergeCell ref="G4:H4"/>
    <mergeCell ref="G7:H7"/>
    <mergeCell ref="G9:H9"/>
    <mergeCell ref="G28:H28"/>
    <mergeCell ref="B5:H6"/>
    <mergeCell ref="B11:H12"/>
    <mergeCell ref="B17:H18"/>
    <mergeCell ref="B20:H21"/>
    <mergeCell ref="B10:C10"/>
    <mergeCell ref="B24:H26"/>
    <mergeCell ref="G10:H10"/>
    <mergeCell ref="G14:H14"/>
    <mergeCell ref="G16:H16"/>
    <mergeCell ref="G19:H19"/>
    <mergeCell ref="G22:H22"/>
  </mergeCells>
  <dataValidations count="2">
    <dataValidation type="list" allowBlank="1" showInputMessage="1" showErrorMessage="1" sqref="G7:H7">
      <formula1>$J$4:$J$14</formula1>
    </dataValidation>
    <dataValidation type="list" allowBlank="1" showInputMessage="1" showErrorMessage="1" sqref="G28:H28">
      <formula1>$J$28:$J$30</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Derby County Football Club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 Poole</dc:creator>
  <cp:lastModifiedBy>Grace Charlton</cp:lastModifiedBy>
  <cp:lastPrinted>2015-01-30T12:46:01Z</cp:lastPrinted>
  <dcterms:created xsi:type="dcterms:W3CDTF">2013-11-21T11:31:59Z</dcterms:created>
  <dcterms:modified xsi:type="dcterms:W3CDTF">2018-03-28T09:09:33Z</dcterms:modified>
</cp:coreProperties>
</file>